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'2017'!$A$1:$AU$80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<sst xmlns="http://schemas.openxmlformats.org/spreadsheetml/2006/main" count="212" uniqueCount="85">
  <si>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</si>
  <si>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</si>
  <si>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</si>
  <si>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</si>
  <si>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</si>
  <si>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</si>
  <si>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</si>
  <si>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</si>
  <si>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</si>
  <si>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</si>
  <si>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</si>
  <si>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</si>
  <si>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</si>
  <si>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</si>
  <si>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</si>
  <si>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</si>
  <si>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</si>
  <si>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</si>
  <si>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</si>
  <si>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</si>
  <si>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</si>
  <si>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</si>
  <si>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</si>
  <si>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</si>
  <si>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</si>
  <si>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</si>
  <si>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</si>
  <si>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</si>
  <si>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</si>
  <si>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</si>
  <si>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</si>
  <si>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</si>
  <si>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</si>
  <si>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</si>
  <si>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</si>
  <si>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</si>
  <si>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</si>
  <si>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</si>
  <si>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</si>
  <si>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</si>
  <si>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</si>
  <si>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</si>
  <si>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</si>
  <si>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</si>
  <si>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</si>
  <si>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</si>
  <si>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</si>
  <si>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</si>
  <si>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</si>
  <si>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</si>
  <si>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</si>
  <si>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</si>
  <si>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</si>
  <si>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</si>
  <si>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</si>
  <si>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</si>
  <si>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</si>
  <si>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</si>
  <si>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</si>
  <si>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</si>
  <si>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</si>
  <si>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</si>
  <si>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</si>
  <si>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</si>
  <si>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</si>
  <si>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</si>
  <si>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</si>
  <si>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</si>
  <si>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</si>
  <si>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</si>
  <si>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</si>
  <si>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</si>
  <si>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</si>
  <si>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</si>
  <si>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</si>
  <si>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</si>
  <si>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</si>
  <si>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</si>
  <si>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>от "_____"_____________2017 №_____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</si>
  <si>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</si>
  <si>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Исполнитель:</t>
  </si>
  <si>
    <t>5-90-95</t>
  </si>
  <si>
    <t>Н.Т.Шванова</t>
  </si>
  <si>
    <t>Д.И.Согина</t>
  </si>
  <si>
    <t>И.О. начальника отдела,главного бухгалтера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</si>
</sst>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1" fontId="52" fillId="0" borderId="10" xfId="6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74" fontId="52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vertical="top"/>
    </xf>
    <xf numFmtId="0" fontId="53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60" zoomScaleNormal="70" workbookViewId="0" topLeftCell="AI14">
      <selection activeCell="AT14" sqref="AT1:AW16384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1.28125" style="16" bestFit="1" customWidth="1"/>
    <col min="22" max="22" width="14.00390625" style="16" bestFit="1" customWidth="1"/>
    <col min="23" max="23" width="14.8515625" style="16" customWidth="1"/>
    <col min="24" max="24" width="11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78</v>
      </c>
      <c r="Z2" s="36"/>
      <c r="AA2" s="36"/>
    </row>
    <row r="3" spans="5:21" ht="21.75" customHeight="1">
      <c r="E3" s="123" t="s">
        <v>73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2:32" ht="47.25" customHeight="1">
      <c r="B4" s="42"/>
      <c r="C4" s="16"/>
      <c r="D4" s="16"/>
      <c r="E4" s="133" t="s">
        <v>79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2:32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ht="11.25" customHeight="1"/>
    <row r="7" spans="1:45" ht="24.75" customHeight="1">
      <c r="A7" s="116" t="s">
        <v>0</v>
      </c>
      <c r="B7" s="117" t="s">
        <v>1</v>
      </c>
      <c r="C7" s="117" t="s">
        <v>2</v>
      </c>
      <c r="D7" s="117" t="s">
        <v>3</v>
      </c>
      <c r="E7" s="122" t="s">
        <v>65</v>
      </c>
      <c r="F7" s="122"/>
      <c r="G7" s="122"/>
      <c r="H7" s="119" t="s">
        <v>53</v>
      </c>
      <c r="I7" s="119"/>
      <c r="J7" s="119"/>
      <c r="K7" s="118" t="s">
        <v>54</v>
      </c>
      <c r="L7" s="118"/>
      <c r="M7" s="118"/>
      <c r="N7" s="118" t="s">
        <v>55</v>
      </c>
      <c r="O7" s="118"/>
      <c r="P7" s="118"/>
      <c r="Q7" s="118" t="s">
        <v>56</v>
      </c>
      <c r="R7" s="118"/>
      <c r="S7" s="118"/>
      <c r="T7" s="118" t="s">
        <v>57</v>
      </c>
      <c r="U7" s="118"/>
      <c r="V7" s="118"/>
      <c r="W7" s="118" t="s">
        <v>58</v>
      </c>
      <c r="X7" s="118"/>
      <c r="Y7" s="118"/>
      <c r="Z7" s="118" t="s">
        <v>59</v>
      </c>
      <c r="AA7" s="118"/>
      <c r="AB7" s="118"/>
      <c r="AC7" s="118" t="s">
        <v>60</v>
      </c>
      <c r="AD7" s="118"/>
      <c r="AE7" s="118"/>
      <c r="AF7" s="118" t="s">
        <v>61</v>
      </c>
      <c r="AG7" s="118"/>
      <c r="AH7" s="118"/>
      <c r="AI7" s="118" t="s">
        <v>62</v>
      </c>
      <c r="AJ7" s="118"/>
      <c r="AK7" s="118"/>
      <c r="AL7" s="118" t="s">
        <v>63</v>
      </c>
      <c r="AM7" s="118"/>
      <c r="AN7" s="118"/>
      <c r="AO7" s="118" t="s">
        <v>64</v>
      </c>
      <c r="AP7" s="118"/>
      <c r="AQ7" s="118"/>
      <c r="AR7" s="118" t="s">
        <v>72</v>
      </c>
      <c r="AS7" s="43"/>
    </row>
    <row r="8" spans="1:45" ht="63" customHeight="1">
      <c r="A8" s="116"/>
      <c r="B8" s="117"/>
      <c r="C8" s="117"/>
      <c r="D8" s="117"/>
      <c r="E8" s="122" t="s">
        <v>66</v>
      </c>
      <c r="F8" s="122"/>
      <c r="G8" s="118" t="s">
        <v>71</v>
      </c>
      <c r="H8" s="118" t="s">
        <v>66</v>
      </c>
      <c r="I8" s="118"/>
      <c r="J8" s="93" t="s">
        <v>71</v>
      </c>
      <c r="K8" s="118" t="s">
        <v>66</v>
      </c>
      <c r="L8" s="118"/>
      <c r="M8" s="66" t="s">
        <v>71</v>
      </c>
      <c r="N8" s="118" t="s">
        <v>66</v>
      </c>
      <c r="O8" s="118"/>
      <c r="P8" s="66" t="s">
        <v>71</v>
      </c>
      <c r="Q8" s="118" t="s">
        <v>66</v>
      </c>
      <c r="R8" s="118"/>
      <c r="S8" s="66" t="s">
        <v>71</v>
      </c>
      <c r="T8" s="118" t="s">
        <v>66</v>
      </c>
      <c r="U8" s="118"/>
      <c r="V8" s="118" t="s">
        <v>71</v>
      </c>
      <c r="W8" s="118" t="s">
        <v>66</v>
      </c>
      <c r="X8" s="118"/>
      <c r="Y8" s="118" t="s">
        <v>71</v>
      </c>
      <c r="Z8" s="118" t="s">
        <v>66</v>
      </c>
      <c r="AA8" s="118"/>
      <c r="AB8" s="118" t="s">
        <v>71</v>
      </c>
      <c r="AC8" s="118" t="s">
        <v>66</v>
      </c>
      <c r="AD8" s="118"/>
      <c r="AE8" s="118" t="s">
        <v>71</v>
      </c>
      <c r="AF8" s="118" t="s">
        <v>66</v>
      </c>
      <c r="AG8" s="118"/>
      <c r="AH8" s="118" t="s">
        <v>71</v>
      </c>
      <c r="AI8" s="118" t="s">
        <v>66</v>
      </c>
      <c r="AJ8" s="118"/>
      <c r="AK8" s="118" t="s">
        <v>71</v>
      </c>
      <c r="AL8" s="118" t="s">
        <v>66</v>
      </c>
      <c r="AM8" s="118"/>
      <c r="AN8" s="118" t="s">
        <v>71</v>
      </c>
      <c r="AO8" s="118" t="s">
        <v>66</v>
      </c>
      <c r="AP8" s="118"/>
      <c r="AQ8" s="118" t="s">
        <v>71</v>
      </c>
      <c r="AR8" s="118"/>
      <c r="AS8" s="43"/>
    </row>
    <row r="9" spans="1:45" s="22" customFormat="1" ht="24" customHeight="1">
      <c r="A9" s="116"/>
      <c r="B9" s="117"/>
      <c r="C9" s="117"/>
      <c r="D9" s="117"/>
      <c r="E9" s="53" t="s">
        <v>67</v>
      </c>
      <c r="F9" s="29" t="s">
        <v>68</v>
      </c>
      <c r="G9" s="118"/>
      <c r="H9" s="61" t="s">
        <v>67</v>
      </c>
      <c r="I9" s="28" t="s">
        <v>68</v>
      </c>
      <c r="J9" s="93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18"/>
      <c r="W9" s="61" t="s">
        <v>67</v>
      </c>
      <c r="X9" s="28" t="s">
        <v>68</v>
      </c>
      <c r="Y9" s="118"/>
      <c r="Z9" s="61" t="s">
        <v>67</v>
      </c>
      <c r="AA9" s="46" t="s">
        <v>68</v>
      </c>
      <c r="AB9" s="118"/>
      <c r="AC9" s="61" t="s">
        <v>67</v>
      </c>
      <c r="AD9" s="28" t="s">
        <v>68</v>
      </c>
      <c r="AE9" s="118"/>
      <c r="AF9" s="61" t="s">
        <v>67</v>
      </c>
      <c r="AG9" s="28" t="s">
        <v>68</v>
      </c>
      <c r="AH9" s="118"/>
      <c r="AI9" s="61" t="s">
        <v>67</v>
      </c>
      <c r="AJ9" s="28" t="s">
        <v>68</v>
      </c>
      <c r="AK9" s="118"/>
      <c r="AL9" s="61" t="s">
        <v>67</v>
      </c>
      <c r="AM9" s="28" t="s">
        <v>68</v>
      </c>
      <c r="AN9" s="118"/>
      <c r="AO9" s="61" t="s">
        <v>67</v>
      </c>
      <c r="AP9" s="28" t="s">
        <v>68</v>
      </c>
      <c r="AQ9" s="118"/>
      <c r="AR9" s="46"/>
      <c r="AS9" s="31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</row>
    <row r="11" spans="1:45" ht="75.75" customHeight="1">
      <c r="A11" s="126" t="s">
        <v>75</v>
      </c>
      <c r="B11" s="131" t="s">
        <v>25</v>
      </c>
      <c r="C11" s="5" t="s">
        <v>4</v>
      </c>
      <c r="D11" s="2" t="s">
        <v>47</v>
      </c>
      <c r="E11" s="65">
        <f>H11+K11+N11+Q11+T11+W11+Z11+AC11+AF11+AI11+AL11+AO11</f>
        <v>2055119.2</v>
      </c>
      <c r="F11" s="68">
        <f>I11+L11+O11+R11+U11+X11+AA11+AD11+AG11+AJ11+AM11+AP11</f>
        <v>259224.1</v>
      </c>
      <c r="G11" s="66">
        <f>F11/E11*100</f>
        <v>12.613579786515547</v>
      </c>
      <c r="H11" s="65">
        <f>H12+H13+H14</f>
        <v>120309.4</v>
      </c>
      <c r="I11" s="66">
        <f>I12+I14</f>
        <v>61410.1</v>
      </c>
      <c r="J11" s="66"/>
      <c r="K11" s="65">
        <f>K12+K13+K14</f>
        <v>156663.5</v>
      </c>
      <c r="L11" s="66">
        <f>L12+L14</f>
        <v>197814</v>
      </c>
      <c r="M11" s="66"/>
      <c r="N11" s="65">
        <f>N12+N13+N14</f>
        <v>152107.8</v>
      </c>
      <c r="O11" s="66"/>
      <c r="P11" s="66"/>
      <c r="Q11" s="65">
        <f>Q12+Q13+Q14</f>
        <v>173701.4</v>
      </c>
      <c r="R11" s="66"/>
      <c r="S11" s="66"/>
      <c r="T11" s="65">
        <f>T12+T13+T14</f>
        <v>279403.5</v>
      </c>
      <c r="U11" s="66"/>
      <c r="V11" s="66"/>
      <c r="W11" s="65">
        <f>W12+W13+W14</f>
        <v>312016.30000000005</v>
      </c>
      <c r="X11" s="66"/>
      <c r="Y11" s="66"/>
      <c r="Z11" s="65">
        <f>Z12+Z13+Z14</f>
        <v>159957.2</v>
      </c>
      <c r="AA11" s="96"/>
      <c r="AB11" s="66"/>
      <c r="AC11" s="65">
        <f>AC12+AC13+AC14</f>
        <v>136410.1</v>
      </c>
      <c r="AD11" s="66"/>
      <c r="AE11" s="66"/>
      <c r="AF11" s="65">
        <f>AF12+AF13+AF14</f>
        <v>118970.79999999999</v>
      </c>
      <c r="AG11" s="66"/>
      <c r="AH11" s="66"/>
      <c r="AI11" s="65">
        <f>AI12+AI13+AI14</f>
        <v>147346.7</v>
      </c>
      <c r="AJ11" s="66"/>
      <c r="AK11" s="66"/>
      <c r="AL11" s="65">
        <f>AL12+AL13+AL14</f>
        <v>163598.6</v>
      </c>
      <c r="AM11" s="66"/>
      <c r="AN11" s="66"/>
      <c r="AO11" s="65">
        <f>AO12+AO13+AO14</f>
        <v>134633.9</v>
      </c>
      <c r="AP11" s="66"/>
      <c r="AQ11" s="66"/>
      <c r="AR11" s="67"/>
      <c r="AS11" s="47"/>
    </row>
    <row r="12" spans="1:44" ht="96.75" customHeight="1">
      <c r="A12" s="126"/>
      <c r="B12" s="131"/>
      <c r="C12" s="5" t="s">
        <v>5</v>
      </c>
      <c r="D12" s="2" t="s">
        <v>51</v>
      </c>
      <c r="E12" s="65">
        <f>H12+K12+N12+Q12+T12+W12+Z12+AC12+AF12+AI12+AL12+AO12</f>
        <v>440750.49999999994</v>
      </c>
      <c r="F12" s="68">
        <f aca="true" t="shared" si="0" ref="F12:F72">I12+L12+O12+R12+U12+X12+AA12+AD12+AG12+AJ12+AM12+AP12</f>
        <v>43448.1</v>
      </c>
      <c r="G12" s="66">
        <f aca="true" t="shared" si="1" ref="G12:G72">F12/E12*100</f>
        <v>9.857753990069213</v>
      </c>
      <c r="H12" s="65">
        <f>H62+H66+H71</f>
        <v>22981.4</v>
      </c>
      <c r="I12" s="66">
        <f>I62+I66+I71</f>
        <v>20496.5</v>
      </c>
      <c r="J12" s="66"/>
      <c r="K12" s="65">
        <f>K62+K66+K71</f>
        <v>34455.9</v>
      </c>
      <c r="L12" s="66">
        <f>L62+L66+L71</f>
        <v>22951.6</v>
      </c>
      <c r="M12" s="66"/>
      <c r="N12" s="65">
        <f>N62+N66+N71</f>
        <v>31473.6</v>
      </c>
      <c r="O12" s="66"/>
      <c r="P12" s="66"/>
      <c r="Q12" s="65">
        <f>Q62+Q66+Q71</f>
        <v>43448.2</v>
      </c>
      <c r="R12" s="66"/>
      <c r="S12" s="66"/>
      <c r="T12" s="65">
        <f>T62+T66+T71</f>
        <v>34522.8</v>
      </c>
      <c r="U12" s="66"/>
      <c r="V12" s="66"/>
      <c r="W12" s="65">
        <f>W62+W66+W71</f>
        <v>36948.399999999994</v>
      </c>
      <c r="X12" s="66"/>
      <c r="Y12" s="66"/>
      <c r="Z12" s="65">
        <f>Z62+Z66+Z71</f>
        <v>54471.5</v>
      </c>
      <c r="AA12" s="96"/>
      <c r="AB12" s="66"/>
      <c r="AC12" s="65">
        <f>AC62+AC66+AC71</f>
        <v>28939.399999999998</v>
      </c>
      <c r="AD12" s="66"/>
      <c r="AE12" s="66"/>
      <c r="AF12" s="65">
        <f>AF62+AF66+AF71</f>
        <v>24478</v>
      </c>
      <c r="AG12" s="66"/>
      <c r="AH12" s="66"/>
      <c r="AI12" s="65">
        <f aca="true" t="shared" si="2" ref="AI12:AO12">AI62+AI66+AI71</f>
        <v>36164.2</v>
      </c>
      <c r="AJ12" s="66"/>
      <c r="AK12" s="66"/>
      <c r="AL12" s="65">
        <f t="shared" si="2"/>
        <v>42167.1</v>
      </c>
      <c r="AM12" s="66"/>
      <c r="AN12" s="66"/>
      <c r="AO12" s="65">
        <f t="shared" si="2"/>
        <v>50700</v>
      </c>
      <c r="AP12" s="66"/>
      <c r="AQ12" s="66"/>
      <c r="AR12" s="67"/>
    </row>
    <row r="13" spans="1:44" ht="46.5" customHeight="1" hidden="1">
      <c r="A13" s="126"/>
      <c r="B13" s="131"/>
      <c r="C13" s="101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/>
      <c r="K13" s="65">
        <f>K67</f>
        <v>0</v>
      </c>
      <c r="L13" s="66"/>
      <c r="M13" s="66"/>
      <c r="N13" s="65">
        <f>N67</f>
        <v>0</v>
      </c>
      <c r="O13" s="66"/>
      <c r="P13" s="66"/>
      <c r="Q13" s="65">
        <f>Q67</f>
        <v>0</v>
      </c>
      <c r="R13" s="66"/>
      <c r="S13" s="66"/>
      <c r="T13" s="65">
        <f>T67</f>
        <v>0</v>
      </c>
      <c r="U13" s="66"/>
      <c r="V13" s="66"/>
      <c r="W13" s="65">
        <f>W67</f>
        <v>0</v>
      </c>
      <c r="X13" s="66"/>
      <c r="Y13" s="66"/>
      <c r="Z13" s="65">
        <f>Z67</f>
        <v>0</v>
      </c>
      <c r="AA13" s="96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3" ref="AI13:AO13">AI67</f>
        <v>0</v>
      </c>
      <c r="AJ13" s="66"/>
      <c r="AK13" s="66"/>
      <c r="AL13" s="65">
        <f t="shared" si="3"/>
        <v>0</v>
      </c>
      <c r="AM13" s="66"/>
      <c r="AN13" s="66"/>
      <c r="AO13" s="65">
        <f t="shared" si="3"/>
        <v>0</v>
      </c>
      <c r="AP13" s="66"/>
      <c r="AQ13" s="66"/>
      <c r="AR13" s="67"/>
    </row>
    <row r="14" spans="1:44" ht="81.75" customHeight="1">
      <c r="A14" s="126"/>
      <c r="B14" s="131"/>
      <c r="C14" s="9" t="s">
        <v>6</v>
      </c>
      <c r="D14" s="2" t="s">
        <v>51</v>
      </c>
      <c r="E14" s="65">
        <f>H14+K14+N14+Q14+T14+W14+Z14+AC14+AF14+AI14+AL14+AO14</f>
        <v>1614368.7</v>
      </c>
      <c r="F14" s="68">
        <f t="shared" si="0"/>
        <v>215776</v>
      </c>
      <c r="G14" s="66">
        <f t="shared" si="1"/>
        <v>13.365967761887356</v>
      </c>
      <c r="H14" s="65">
        <f>H63+H68+H72</f>
        <v>97328</v>
      </c>
      <c r="I14" s="66">
        <f>I63+I68+I72</f>
        <v>40913.6</v>
      </c>
      <c r="J14" s="66"/>
      <c r="K14" s="65">
        <f>K63+K68+K72</f>
        <v>122207.59999999999</v>
      </c>
      <c r="L14" s="66">
        <f>L63+L68+L72</f>
        <v>174862.4</v>
      </c>
      <c r="M14" s="66"/>
      <c r="N14" s="65">
        <f>N63+N68+N72</f>
        <v>120634.2</v>
      </c>
      <c r="O14" s="66"/>
      <c r="P14" s="66"/>
      <c r="Q14" s="65">
        <f>Q63+Q68+Q72</f>
        <v>130253.2</v>
      </c>
      <c r="R14" s="66"/>
      <c r="S14" s="66"/>
      <c r="T14" s="65">
        <f>T63+T68+T72</f>
        <v>244880.7</v>
      </c>
      <c r="U14" s="66"/>
      <c r="V14" s="66"/>
      <c r="W14" s="65">
        <f>W63+W68+W72</f>
        <v>275067.9</v>
      </c>
      <c r="X14" s="66"/>
      <c r="Y14" s="66"/>
      <c r="Z14" s="65">
        <f>Z63+Z68+Z72</f>
        <v>105485.7</v>
      </c>
      <c r="AA14" s="96"/>
      <c r="AB14" s="66"/>
      <c r="AC14" s="65">
        <f>AC63+AC68+AC72</f>
        <v>107470.7</v>
      </c>
      <c r="AD14" s="66"/>
      <c r="AE14" s="66"/>
      <c r="AF14" s="65">
        <f>AF63+AF68+AF72</f>
        <v>94492.79999999999</v>
      </c>
      <c r="AG14" s="66"/>
      <c r="AH14" s="66"/>
      <c r="AI14" s="65">
        <f aca="true" t="shared" si="4" ref="AI14:AO14">AI63+AI68+AI72</f>
        <v>111182.5</v>
      </c>
      <c r="AJ14" s="66"/>
      <c r="AK14" s="66"/>
      <c r="AL14" s="65">
        <f t="shared" si="4"/>
        <v>121431.5</v>
      </c>
      <c r="AM14" s="66"/>
      <c r="AN14" s="66"/>
      <c r="AO14" s="65">
        <f t="shared" si="4"/>
        <v>83933.9</v>
      </c>
      <c r="AP14" s="66"/>
      <c r="AQ14" s="66"/>
      <c r="AR14" s="67"/>
    </row>
    <row r="15" spans="1:44" ht="82.5" customHeight="1">
      <c r="A15" s="126" t="s">
        <v>8</v>
      </c>
      <c r="B15" s="120" t="s">
        <v>26</v>
      </c>
      <c r="C15" s="120"/>
      <c r="D15" s="120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25"/>
      <c r="T15" s="55"/>
      <c r="U15" s="12"/>
      <c r="V15" s="66"/>
      <c r="W15" s="55"/>
      <c r="X15" s="25"/>
      <c r="Y15" s="66"/>
      <c r="Z15" s="55"/>
      <c r="AA15" s="97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</row>
    <row r="16" spans="1:44" ht="22.5" customHeight="1">
      <c r="A16" s="126"/>
      <c r="B16" s="132" t="s">
        <v>7</v>
      </c>
      <c r="C16" s="132"/>
      <c r="D16" s="132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25"/>
      <c r="T16" s="55"/>
      <c r="U16" s="12"/>
      <c r="V16" s="66"/>
      <c r="W16" s="55"/>
      <c r="X16" s="25"/>
      <c r="Y16" s="66"/>
      <c r="Z16" s="55"/>
      <c r="AA16" s="97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</row>
    <row r="17" spans="1:44" ht="17.25" customHeight="1" hidden="1">
      <c r="A17" s="126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/>
      <c r="K17" s="57"/>
      <c r="L17" s="1"/>
      <c r="M17" s="66"/>
      <c r="N17" s="62"/>
      <c r="O17" s="25"/>
      <c r="P17" s="66"/>
      <c r="Q17" s="55"/>
      <c r="R17" s="25"/>
      <c r="S17" s="25"/>
      <c r="T17" s="55"/>
      <c r="U17" s="12"/>
      <c r="V17" s="66"/>
      <c r="W17" s="55"/>
      <c r="X17" s="25"/>
      <c r="Y17" s="66"/>
      <c r="Z17" s="55"/>
      <c r="AA17" s="98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</row>
    <row r="18" spans="1:44" ht="24.75" customHeight="1" hidden="1">
      <c r="A18" s="126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/>
      <c r="K18" s="56" t="e">
        <f>#REF!</f>
        <v>#REF!</v>
      </c>
      <c r="L18" s="19"/>
      <c r="M18" s="66"/>
      <c r="N18" s="56" t="e">
        <f>#REF!</f>
        <v>#REF!</v>
      </c>
      <c r="O18" s="19"/>
      <c r="P18" s="66"/>
      <c r="Q18" s="56" t="e">
        <f>#REF!</f>
        <v>#REF!</v>
      </c>
      <c r="R18" s="19"/>
      <c r="S18" s="19"/>
      <c r="T18" s="56" t="e">
        <f>#REF!</f>
        <v>#REF!</v>
      </c>
      <c r="U18" s="12"/>
      <c r="V18" s="66"/>
      <c r="W18" s="56" t="e">
        <f>#REF!</f>
        <v>#REF!</v>
      </c>
      <c r="X18" s="19"/>
      <c r="Y18" s="66"/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</row>
    <row r="19" spans="1:44" ht="42" customHeight="1" hidden="1">
      <c r="A19" s="126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/>
      <c r="K19" s="56">
        <v>0</v>
      </c>
      <c r="L19" s="19"/>
      <c r="M19" s="66"/>
      <c r="N19" s="56">
        <v>0</v>
      </c>
      <c r="O19" s="19"/>
      <c r="P19" s="66"/>
      <c r="Q19" s="56">
        <v>0</v>
      </c>
      <c r="R19" s="19"/>
      <c r="S19" s="19"/>
      <c r="T19" s="56">
        <v>0</v>
      </c>
      <c r="U19" s="12"/>
      <c r="V19" s="66"/>
      <c r="W19" s="56">
        <v>0</v>
      </c>
      <c r="X19" s="19"/>
      <c r="Y19" s="66"/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</row>
    <row r="20" spans="1:44" ht="22.5" customHeight="1" hidden="1">
      <c r="A20" s="126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/>
      <c r="K20" s="56" t="e">
        <f>#REF!</f>
        <v>#REF!</v>
      </c>
      <c r="L20" s="19"/>
      <c r="M20" s="66"/>
      <c r="N20" s="56" t="e">
        <f>#REF!</f>
        <v>#REF!</v>
      </c>
      <c r="O20" s="19"/>
      <c r="P20" s="66"/>
      <c r="Q20" s="56" t="e">
        <f>#REF!</f>
        <v>#REF!</v>
      </c>
      <c r="R20" s="19"/>
      <c r="S20" s="19"/>
      <c r="T20" s="56" t="e">
        <f>#REF!</f>
        <v>#REF!</v>
      </c>
      <c r="U20" s="12"/>
      <c r="V20" s="66"/>
      <c r="W20" s="56" t="e">
        <f>#REF!</f>
        <v>#REF!</v>
      </c>
      <c r="X20" s="19"/>
      <c r="Y20" s="66"/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</row>
    <row r="21" spans="1:44" ht="42" customHeight="1" hidden="1">
      <c r="A21" s="126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/>
      <c r="K21" s="56">
        <v>0</v>
      </c>
      <c r="L21" s="19"/>
      <c r="M21" s="66"/>
      <c r="N21" s="56" t="e">
        <f>#REF!</f>
        <v>#REF!</v>
      </c>
      <c r="O21" s="19"/>
      <c r="P21" s="66"/>
      <c r="Q21" s="56">
        <v>0</v>
      </c>
      <c r="R21" s="19"/>
      <c r="S21" s="19"/>
      <c r="T21" s="56" t="e">
        <f>#REF!</f>
        <v>#REF!</v>
      </c>
      <c r="U21" s="12"/>
      <c r="V21" s="66"/>
      <c r="W21" s="56" t="e">
        <f>#REF!</f>
        <v>#REF!</v>
      </c>
      <c r="X21" s="19"/>
      <c r="Y21" s="66"/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</row>
    <row r="22" spans="1:44" ht="27.75" customHeight="1" hidden="1">
      <c r="A22" s="126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/>
      <c r="K22" s="56" t="e">
        <f>#REF!</f>
        <v>#REF!</v>
      </c>
      <c r="L22" s="19"/>
      <c r="M22" s="66"/>
      <c r="N22" s="56" t="e">
        <f>#REF!</f>
        <v>#REF!</v>
      </c>
      <c r="O22" s="19"/>
      <c r="P22" s="66"/>
      <c r="Q22" s="56" t="e">
        <f>#REF!</f>
        <v>#REF!</v>
      </c>
      <c r="R22" s="19"/>
      <c r="S22" s="19"/>
      <c r="T22" s="56" t="e">
        <f>#REF!</f>
        <v>#REF!</v>
      </c>
      <c r="U22" s="12"/>
      <c r="V22" s="66"/>
      <c r="W22" s="56" t="e">
        <f>#REF!</f>
        <v>#REF!</v>
      </c>
      <c r="X22" s="19"/>
      <c r="Y22" s="66"/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</row>
    <row r="23" spans="1:44" ht="43.5" customHeight="1" hidden="1">
      <c r="A23" s="126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/>
      <c r="K23" s="56">
        <v>0</v>
      </c>
      <c r="L23" s="19"/>
      <c r="M23" s="66"/>
      <c r="N23" s="56">
        <v>0</v>
      </c>
      <c r="O23" s="19"/>
      <c r="P23" s="66"/>
      <c r="Q23" s="56">
        <v>0</v>
      </c>
      <c r="R23" s="19"/>
      <c r="S23" s="19"/>
      <c r="T23" s="56">
        <v>0</v>
      </c>
      <c r="U23" s="12"/>
      <c r="V23" s="66"/>
      <c r="W23" s="56">
        <v>0</v>
      </c>
      <c r="X23" s="19"/>
      <c r="Y23" s="66"/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</row>
    <row r="24" spans="1:44" ht="33" customHeight="1" hidden="1">
      <c r="A24" s="126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/>
      <c r="K24" s="56" t="e">
        <f>#REF!</f>
        <v>#REF!</v>
      </c>
      <c r="L24" s="19"/>
      <c r="M24" s="66"/>
      <c r="N24" s="56" t="e">
        <f>#REF!</f>
        <v>#REF!</v>
      </c>
      <c r="O24" s="19"/>
      <c r="P24" s="66"/>
      <c r="Q24" s="56" t="e">
        <f>#REF!</f>
        <v>#REF!</v>
      </c>
      <c r="R24" s="19"/>
      <c r="S24" s="19"/>
      <c r="T24" s="56" t="e">
        <f>#REF!</f>
        <v>#REF!</v>
      </c>
      <c r="U24" s="12"/>
      <c r="V24" s="66"/>
      <c r="W24" s="56" t="e">
        <f>#REF!</f>
        <v>#REF!</v>
      </c>
      <c r="X24" s="19"/>
      <c r="Y24" s="66"/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</row>
    <row r="25" spans="1:44" ht="42" customHeight="1" hidden="1">
      <c r="A25" s="126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/>
      <c r="K25" s="56">
        <v>0</v>
      </c>
      <c r="L25" s="19"/>
      <c r="M25" s="66"/>
      <c r="N25" s="56">
        <v>0</v>
      </c>
      <c r="O25" s="19"/>
      <c r="P25" s="66"/>
      <c r="Q25" s="56">
        <v>0</v>
      </c>
      <c r="R25" s="19"/>
      <c r="S25" s="19"/>
      <c r="T25" s="56">
        <v>0</v>
      </c>
      <c r="U25" s="12"/>
      <c r="V25" s="66"/>
      <c r="W25" s="56">
        <v>0</v>
      </c>
      <c r="X25" s="19"/>
      <c r="Y25" s="66"/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</row>
    <row r="26" spans="1:45" ht="34.5" customHeight="1" hidden="1">
      <c r="A26" s="126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/>
      <c r="K26" s="56" t="e">
        <f>#REF!</f>
        <v>#REF!</v>
      </c>
      <c r="L26" s="19"/>
      <c r="M26" s="66"/>
      <c r="N26" s="56" t="e">
        <f>#REF!</f>
        <v>#REF!</v>
      </c>
      <c r="O26" s="19"/>
      <c r="P26" s="66"/>
      <c r="Q26" s="56" t="e">
        <f>#REF!</f>
        <v>#REF!</v>
      </c>
      <c r="R26" s="19"/>
      <c r="S26" s="19"/>
      <c r="T26" s="56" t="e">
        <f>#REF!</f>
        <v>#REF!</v>
      </c>
      <c r="U26" s="12"/>
      <c r="V26" s="66"/>
      <c r="W26" s="56" t="e">
        <f>#REF!</f>
        <v>#REF!</v>
      </c>
      <c r="X26" s="19"/>
      <c r="Y26" s="66"/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</row>
    <row r="27" spans="1:44" ht="47.25" customHeight="1" hidden="1">
      <c r="A27" s="126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/>
      <c r="K27" s="57">
        <v>0</v>
      </c>
      <c r="L27" s="1"/>
      <c r="M27" s="66"/>
      <c r="N27" s="62"/>
      <c r="O27" s="25"/>
      <c r="P27" s="66"/>
      <c r="Q27" s="55"/>
      <c r="R27" s="25"/>
      <c r="S27" s="25"/>
      <c r="T27" s="55"/>
      <c r="U27" s="12"/>
      <c r="V27" s="66"/>
      <c r="W27" s="55"/>
      <c r="X27" s="25"/>
      <c r="Y27" s="66"/>
      <c r="Z27" s="55"/>
      <c r="AA27" s="98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</row>
    <row r="28" spans="1:45" ht="26.25" customHeight="1" hidden="1">
      <c r="A28" s="126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/>
      <c r="K28" s="56" t="e">
        <f>#REF!+#REF!</f>
        <v>#REF!</v>
      </c>
      <c r="L28" s="19"/>
      <c r="M28" s="66"/>
      <c r="N28" s="56" t="e">
        <f>#REF!+#REF!</f>
        <v>#REF!</v>
      </c>
      <c r="O28" s="19"/>
      <c r="P28" s="66"/>
      <c r="Q28" s="56" t="e">
        <f>#REF!+#REF!</f>
        <v>#REF!</v>
      </c>
      <c r="R28" s="19"/>
      <c r="S28" s="19"/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/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</row>
    <row r="29" spans="1:44" ht="43.5" customHeight="1" hidden="1">
      <c r="A29" s="126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/>
      <c r="K29" s="57">
        <v>0</v>
      </c>
      <c r="L29" s="1"/>
      <c r="M29" s="66"/>
      <c r="N29" s="62"/>
      <c r="O29" s="25"/>
      <c r="P29" s="66"/>
      <c r="Q29" s="55"/>
      <c r="R29" s="25"/>
      <c r="S29" s="25"/>
      <c r="T29" s="55"/>
      <c r="U29" s="12"/>
      <c r="V29" s="66"/>
      <c r="W29" s="55"/>
      <c r="X29" s="25"/>
      <c r="Y29" s="66"/>
      <c r="Z29" s="55"/>
      <c r="AA29" s="98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</row>
    <row r="30" spans="1:45" ht="42" customHeight="1" hidden="1">
      <c r="A30" s="126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/>
      <c r="K30" s="56" t="e">
        <f>#REF!</f>
        <v>#REF!</v>
      </c>
      <c r="L30" s="19"/>
      <c r="M30" s="66"/>
      <c r="N30" s="56" t="e">
        <f>#REF!</f>
        <v>#REF!</v>
      </c>
      <c r="O30" s="19"/>
      <c r="P30" s="66"/>
      <c r="Q30" s="56" t="e">
        <f>#REF!</f>
        <v>#REF!</v>
      </c>
      <c r="R30" s="19"/>
      <c r="S30" s="19"/>
      <c r="T30" s="56" t="e">
        <f>#REF!</f>
        <v>#REF!</v>
      </c>
      <c r="U30" s="12"/>
      <c r="V30" s="66"/>
      <c r="W30" s="56" t="e">
        <f>#REF!</f>
        <v>#REF!</v>
      </c>
      <c r="X30" s="19"/>
      <c r="Y30" s="66"/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</row>
    <row r="31" spans="1:45" ht="49.5" customHeight="1" hidden="1">
      <c r="A31" s="126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/>
      <c r="K31" s="56" t="e">
        <f>#REF!</f>
        <v>#REF!</v>
      </c>
      <c r="L31" s="19"/>
      <c r="M31" s="66"/>
      <c r="N31" s="56" t="e">
        <f>#REF!</f>
        <v>#REF!</v>
      </c>
      <c r="O31" s="19"/>
      <c r="P31" s="66"/>
      <c r="Q31" s="56" t="e">
        <f>#REF!</f>
        <v>#REF!</v>
      </c>
      <c r="R31" s="19"/>
      <c r="S31" s="19"/>
      <c r="T31" s="56" t="e">
        <f>#REF!</f>
        <v>#REF!</v>
      </c>
      <c r="U31" s="12"/>
      <c r="V31" s="66"/>
      <c r="W31" s="56" t="e">
        <f>#REF!</f>
        <v>#REF!</v>
      </c>
      <c r="X31" s="19"/>
      <c r="Y31" s="66"/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</row>
    <row r="32" spans="1:45" ht="28.5" customHeight="1" hidden="1">
      <c r="A32" s="126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/>
      <c r="K32" s="56" t="e">
        <f>#REF!</f>
        <v>#REF!</v>
      </c>
      <c r="L32" s="19"/>
      <c r="M32" s="66"/>
      <c r="N32" s="56" t="e">
        <f>#REF!</f>
        <v>#REF!</v>
      </c>
      <c r="O32" s="19"/>
      <c r="P32" s="66"/>
      <c r="Q32" s="56" t="e">
        <f>#REF!</f>
        <v>#REF!</v>
      </c>
      <c r="R32" s="19"/>
      <c r="S32" s="19"/>
      <c r="T32" s="56" t="e">
        <f>#REF!</f>
        <v>#REF!</v>
      </c>
      <c r="U32" s="12"/>
      <c r="V32" s="66"/>
      <c r="W32" s="56" t="e">
        <f>#REF!</f>
        <v>#REF!</v>
      </c>
      <c r="X32" s="19"/>
      <c r="Y32" s="66"/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</row>
    <row r="33" spans="1:44" ht="36" customHeight="1" hidden="1">
      <c r="A33" s="126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/>
      <c r="K33" s="57">
        <v>0</v>
      </c>
      <c r="L33" s="1"/>
      <c r="M33" s="66"/>
      <c r="N33" s="62"/>
      <c r="O33" s="25"/>
      <c r="P33" s="66"/>
      <c r="Q33" s="55"/>
      <c r="R33" s="25"/>
      <c r="S33" s="25"/>
      <c r="T33" s="55"/>
      <c r="U33" s="12"/>
      <c r="V33" s="66"/>
      <c r="W33" s="55"/>
      <c r="X33" s="25"/>
      <c r="Y33" s="66"/>
      <c r="Z33" s="55"/>
      <c r="AA33" s="98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</row>
    <row r="34" spans="1:44" ht="38.25" customHeight="1" hidden="1">
      <c r="A34" s="126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/>
      <c r="K34" s="56" t="e">
        <f>#REF!</f>
        <v>#REF!</v>
      </c>
      <c r="L34" s="19"/>
      <c r="M34" s="66"/>
      <c r="N34" s="56" t="e">
        <f>#REF!</f>
        <v>#REF!</v>
      </c>
      <c r="O34" s="19"/>
      <c r="P34" s="66"/>
      <c r="Q34" s="56" t="e">
        <f>#REF!</f>
        <v>#REF!</v>
      </c>
      <c r="R34" s="19"/>
      <c r="S34" s="19"/>
      <c r="T34" s="56" t="e">
        <f>#REF!</f>
        <v>#REF!</v>
      </c>
      <c r="U34" s="12"/>
      <c r="V34" s="66"/>
      <c r="W34" s="56" t="e">
        <f>#REF!</f>
        <v>#REF!</v>
      </c>
      <c r="X34" s="19"/>
      <c r="Y34" s="66"/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</row>
    <row r="35" spans="1:44" ht="42" customHeight="1" hidden="1">
      <c r="A35" s="126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/>
      <c r="K35" s="56">
        <v>0</v>
      </c>
      <c r="L35" s="19"/>
      <c r="M35" s="66"/>
      <c r="N35" s="56">
        <v>0</v>
      </c>
      <c r="O35" s="19"/>
      <c r="P35" s="66"/>
      <c r="Q35" s="56">
        <v>0</v>
      </c>
      <c r="R35" s="19"/>
      <c r="S35" s="19"/>
      <c r="T35" s="56">
        <v>0</v>
      </c>
      <c r="U35" s="12"/>
      <c r="V35" s="66"/>
      <c r="W35" s="56">
        <v>0</v>
      </c>
      <c r="X35" s="19"/>
      <c r="Y35" s="66"/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</row>
    <row r="36" spans="1:44" ht="57" customHeight="1" hidden="1">
      <c r="A36" s="126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/>
      <c r="K36" s="57" t="e">
        <f>K37+K38</f>
        <v>#REF!</v>
      </c>
      <c r="L36" s="1"/>
      <c r="M36" s="66"/>
      <c r="N36" s="57" t="e">
        <f>N37+N38</f>
        <v>#REF!</v>
      </c>
      <c r="O36" s="1"/>
      <c r="P36" s="66"/>
      <c r="Q36" s="57" t="e">
        <f>Q37+Q38</f>
        <v>#REF!</v>
      </c>
      <c r="R36" s="1"/>
      <c r="S36" s="1"/>
      <c r="T36" s="57" t="e">
        <f>T37+T38</f>
        <v>#REF!</v>
      </c>
      <c r="U36" s="12"/>
      <c r="V36" s="66"/>
      <c r="W36" s="57" t="e">
        <f>W37+W38</f>
        <v>#REF!</v>
      </c>
      <c r="X36" s="1"/>
      <c r="Y36" s="66"/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</row>
    <row r="37" spans="1:44" ht="31.5" customHeight="1" hidden="1">
      <c r="A37" s="126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/>
      <c r="K37" s="56" t="e">
        <f>K18+K20+K22+K24+K26+K28+K30+K32+K34</f>
        <v>#REF!</v>
      </c>
      <c r="L37" s="19"/>
      <c r="M37" s="66"/>
      <c r="N37" s="56" t="e">
        <f>N18+N20+N22+N24+N26+N28+N30+N32+N34</f>
        <v>#REF!</v>
      </c>
      <c r="O37" s="19"/>
      <c r="P37" s="66"/>
      <c r="Q37" s="56" t="e">
        <f>Q18+Q20+Q22+Q24+Q26+Q28+Q30+Q32+Q34</f>
        <v>#REF!</v>
      </c>
      <c r="R37" s="19"/>
      <c r="S37" s="19"/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/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</row>
    <row r="38" spans="1:44" ht="57.75" customHeight="1" hidden="1">
      <c r="A38" s="126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/>
      <c r="K38" s="56" t="e">
        <f>K19+K21+K23+K25+K27+K29+K31+K33+K35</f>
        <v>#REF!</v>
      </c>
      <c r="L38" s="19"/>
      <c r="M38" s="66"/>
      <c r="N38" s="56" t="e">
        <f>N19+N21+N23+N25+N27+N29+N31+N33+N35</f>
        <v>#REF!</v>
      </c>
      <c r="O38" s="19"/>
      <c r="P38" s="66"/>
      <c r="Q38" s="56" t="e">
        <f>Q19+Q21+Q23+Q25+Q27+Q29+Q31+Q33+Q35</f>
        <v>#REF!</v>
      </c>
      <c r="R38" s="19"/>
      <c r="S38" s="19"/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/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</row>
    <row r="39" spans="1:45" s="7" customFormat="1" ht="39" customHeight="1" hidden="1">
      <c r="A39" s="126"/>
      <c r="B39" s="5"/>
      <c r="C39" s="5"/>
      <c r="D39" s="5"/>
      <c r="E39" s="105"/>
      <c r="F39" s="68">
        <f t="shared" si="0"/>
        <v>0</v>
      </c>
      <c r="G39" s="66" t="e">
        <f t="shared" si="1"/>
        <v>#DIV/0!</v>
      </c>
      <c r="H39" s="105"/>
      <c r="I39" s="5"/>
      <c r="J39" s="66"/>
      <c r="K39" s="105"/>
      <c r="L39" s="5"/>
      <c r="M39" s="66"/>
      <c r="N39" s="63"/>
      <c r="O39" s="26"/>
      <c r="P39" s="66"/>
      <c r="Q39" s="60"/>
      <c r="R39" s="26"/>
      <c r="S39" s="26"/>
      <c r="T39" s="60"/>
      <c r="U39" s="12"/>
      <c r="V39" s="66"/>
      <c r="W39" s="60"/>
      <c r="X39" s="26"/>
      <c r="Y39" s="66"/>
      <c r="Z39" s="60"/>
      <c r="AA39" s="99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</row>
    <row r="40" spans="1:45" s="21" customFormat="1" ht="17.25" customHeight="1" hidden="1">
      <c r="A40" s="126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/>
      <c r="K40" s="58" t="e">
        <f>K41+K42</f>
        <v>#REF!</v>
      </c>
      <c r="L40" s="14"/>
      <c r="M40" s="66"/>
      <c r="N40" s="58" t="e">
        <f>N41+N42</f>
        <v>#REF!</v>
      </c>
      <c r="O40" s="14"/>
      <c r="P40" s="66"/>
      <c r="Q40" s="58" t="e">
        <f>Q41+Q42</f>
        <v>#REF!</v>
      </c>
      <c r="R40" s="14"/>
      <c r="S40" s="14"/>
      <c r="T40" s="58" t="e">
        <f>T41+T42</f>
        <v>#REF!</v>
      </c>
      <c r="U40" s="12"/>
      <c r="V40" s="66"/>
      <c r="W40" s="58" t="e">
        <f>W41+W42</f>
        <v>#REF!</v>
      </c>
      <c r="X40" s="14"/>
      <c r="Y40" s="66"/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</row>
    <row r="41" spans="1:45" s="21" customFormat="1" ht="24" customHeight="1" hidden="1">
      <c r="A41" s="126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/>
      <c r="K41" s="58" t="e">
        <f>#REF!</f>
        <v>#REF!</v>
      </c>
      <c r="L41" s="14"/>
      <c r="M41" s="66"/>
      <c r="N41" s="58" t="e">
        <f>#REF!</f>
        <v>#REF!</v>
      </c>
      <c r="O41" s="14"/>
      <c r="P41" s="66"/>
      <c r="Q41" s="58" t="e">
        <f>#REF!</f>
        <v>#REF!</v>
      </c>
      <c r="R41" s="14"/>
      <c r="S41" s="14"/>
      <c r="T41" s="58" t="e">
        <f>#REF!</f>
        <v>#REF!</v>
      </c>
      <c r="U41" s="12"/>
      <c r="V41" s="66"/>
      <c r="W41" s="58" t="e">
        <f>#REF!</f>
        <v>#REF!</v>
      </c>
      <c r="X41" s="14"/>
      <c r="Y41" s="66"/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</row>
    <row r="42" spans="1:45" s="21" customFormat="1" ht="43.5" customHeight="1" hidden="1">
      <c r="A42" s="126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/>
      <c r="K42" s="58" t="e">
        <f>#REF!</f>
        <v>#REF!</v>
      </c>
      <c r="L42" s="14"/>
      <c r="M42" s="66"/>
      <c r="N42" s="58" t="e">
        <f>#REF!</f>
        <v>#REF!</v>
      </c>
      <c r="O42" s="14"/>
      <c r="P42" s="66"/>
      <c r="Q42" s="58" t="e">
        <f>#REF!</f>
        <v>#REF!</v>
      </c>
      <c r="R42" s="14"/>
      <c r="S42" s="14"/>
      <c r="T42" s="58" t="e">
        <f>#REF!</f>
        <v>#REF!</v>
      </c>
      <c r="U42" s="12"/>
      <c r="V42" s="66"/>
      <c r="W42" s="58" t="e">
        <f>#REF!</f>
        <v>#REF!</v>
      </c>
      <c r="X42" s="14"/>
      <c r="Y42" s="66"/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</row>
    <row r="43" spans="1:45" s="21" customFormat="1" ht="18" customHeight="1" hidden="1">
      <c r="A43" s="126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/>
      <c r="K43" s="54" t="e">
        <f>K44+K45</f>
        <v>#REF!</v>
      </c>
      <c r="L43" s="12"/>
      <c r="M43" s="66"/>
      <c r="N43" s="54" t="e">
        <f>N44+N45</f>
        <v>#REF!</v>
      </c>
      <c r="O43" s="12"/>
      <c r="P43" s="66"/>
      <c r="Q43" s="54" t="e">
        <f>Q44+Q45</f>
        <v>#REF!</v>
      </c>
      <c r="R43" s="12"/>
      <c r="S43" s="12"/>
      <c r="T43" s="54" t="e">
        <f>T44+T45</f>
        <v>#REF!</v>
      </c>
      <c r="U43" s="12"/>
      <c r="V43" s="66"/>
      <c r="W43" s="54" t="e">
        <f>W44+W45</f>
        <v>#REF!</v>
      </c>
      <c r="X43" s="12"/>
      <c r="Y43" s="66"/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</row>
    <row r="44" spans="1:45" s="21" customFormat="1" ht="31.5" customHeight="1" hidden="1">
      <c r="A44" s="126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/>
      <c r="K44" s="54" t="e">
        <f>#REF!</f>
        <v>#REF!</v>
      </c>
      <c r="L44" s="12"/>
      <c r="M44" s="66"/>
      <c r="N44" s="54" t="e">
        <f>#REF!</f>
        <v>#REF!</v>
      </c>
      <c r="O44" s="12"/>
      <c r="P44" s="66"/>
      <c r="Q44" s="54" t="e">
        <f>#REF!</f>
        <v>#REF!</v>
      </c>
      <c r="R44" s="12"/>
      <c r="S44" s="12"/>
      <c r="T44" s="54" t="e">
        <f>#REF!</f>
        <v>#REF!</v>
      </c>
      <c r="U44" s="12"/>
      <c r="V44" s="66"/>
      <c r="W44" s="54" t="e">
        <f>#REF!</f>
        <v>#REF!</v>
      </c>
      <c r="X44" s="12"/>
      <c r="Y44" s="66"/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</row>
    <row r="45" spans="1:45" s="21" customFormat="1" ht="45.75" customHeight="1" hidden="1">
      <c r="A45" s="126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/>
      <c r="K45" s="54" t="e">
        <f>#REF!</f>
        <v>#REF!</v>
      </c>
      <c r="L45" s="12"/>
      <c r="M45" s="66"/>
      <c r="N45" s="54" t="e">
        <f>#REF!</f>
        <v>#REF!</v>
      </c>
      <c r="O45" s="12"/>
      <c r="P45" s="66"/>
      <c r="Q45" s="54" t="e">
        <f>#REF!</f>
        <v>#REF!</v>
      </c>
      <c r="R45" s="12"/>
      <c r="S45" s="12"/>
      <c r="T45" s="54" t="e">
        <f>#REF!</f>
        <v>#REF!</v>
      </c>
      <c r="U45" s="12"/>
      <c r="V45" s="66"/>
      <c r="W45" s="54" t="e">
        <f>#REF!</f>
        <v>#REF!</v>
      </c>
      <c r="X45" s="12"/>
      <c r="Y45" s="66"/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</row>
    <row r="46" spans="1:45" s="21" customFormat="1" ht="45" customHeight="1" hidden="1">
      <c r="A46" s="126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/>
      <c r="K46" s="54" t="e">
        <f>#REF!</f>
        <v>#REF!</v>
      </c>
      <c r="L46" s="12"/>
      <c r="M46" s="66"/>
      <c r="N46" s="54" t="e">
        <f>#REF!</f>
        <v>#REF!</v>
      </c>
      <c r="O46" s="12"/>
      <c r="P46" s="66"/>
      <c r="Q46" s="54" t="e">
        <f>#REF!</f>
        <v>#REF!</v>
      </c>
      <c r="R46" s="12"/>
      <c r="S46" s="12"/>
      <c r="T46" s="54" t="e">
        <f>#REF!</f>
        <v>#REF!</v>
      </c>
      <c r="U46" s="12"/>
      <c r="V46" s="66"/>
      <c r="W46" s="54" t="e">
        <f>#REF!</f>
        <v>#REF!</v>
      </c>
      <c r="X46" s="12"/>
      <c r="Y46" s="66"/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</row>
    <row r="47" spans="1:45" s="21" customFormat="1" ht="51" customHeight="1" hidden="1">
      <c r="A47" s="126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/>
      <c r="K47" s="54" t="e">
        <f>#REF!</f>
        <v>#REF!</v>
      </c>
      <c r="L47" s="12"/>
      <c r="M47" s="66"/>
      <c r="N47" s="54" t="e">
        <f>#REF!</f>
        <v>#REF!</v>
      </c>
      <c r="O47" s="12"/>
      <c r="P47" s="66"/>
      <c r="Q47" s="54" t="e">
        <f>#REF!</f>
        <v>#REF!</v>
      </c>
      <c r="R47" s="12"/>
      <c r="S47" s="12"/>
      <c r="T47" s="54" t="e">
        <f>#REF!</f>
        <v>#REF!</v>
      </c>
      <c r="U47" s="12"/>
      <c r="V47" s="66"/>
      <c r="W47" s="54" t="e">
        <f>#REF!</f>
        <v>#REF!</v>
      </c>
      <c r="X47" s="12"/>
      <c r="Y47" s="66"/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</row>
    <row r="48" spans="1:45" s="21" customFormat="1" ht="66" customHeight="1" hidden="1">
      <c r="A48" s="126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/>
      <c r="K48" s="54" t="e">
        <f>#REF!</f>
        <v>#REF!</v>
      </c>
      <c r="L48" s="12"/>
      <c r="M48" s="66"/>
      <c r="N48" s="54" t="e">
        <f>#REF!</f>
        <v>#REF!</v>
      </c>
      <c r="O48" s="12"/>
      <c r="P48" s="66"/>
      <c r="Q48" s="54" t="e">
        <f>#REF!</f>
        <v>#REF!</v>
      </c>
      <c r="R48" s="12"/>
      <c r="S48" s="12"/>
      <c r="T48" s="54" t="e">
        <f>#REF!</f>
        <v>#REF!</v>
      </c>
      <c r="U48" s="12"/>
      <c r="V48" s="66"/>
      <c r="W48" s="54" t="e">
        <f>#REF!</f>
        <v>#REF!</v>
      </c>
      <c r="X48" s="12"/>
      <c r="Y48" s="66"/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</row>
    <row r="49" spans="1:45" s="21" customFormat="1" ht="21" customHeight="1" hidden="1">
      <c r="A49" s="126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/>
      <c r="K49" s="54" t="e">
        <f>K50+K51</f>
        <v>#REF!</v>
      </c>
      <c r="L49" s="12"/>
      <c r="M49" s="66"/>
      <c r="N49" s="54" t="e">
        <f>N50+N51</f>
        <v>#REF!</v>
      </c>
      <c r="O49" s="12"/>
      <c r="P49" s="66"/>
      <c r="Q49" s="54" t="e">
        <f>Q50+Q51</f>
        <v>#REF!</v>
      </c>
      <c r="R49" s="12"/>
      <c r="S49" s="12"/>
      <c r="T49" s="54" t="e">
        <f>T50+T51</f>
        <v>#REF!</v>
      </c>
      <c r="U49" s="12"/>
      <c r="V49" s="66"/>
      <c r="W49" s="54" t="e">
        <f>W50+W51</f>
        <v>#REF!</v>
      </c>
      <c r="X49" s="12"/>
      <c r="Y49" s="66"/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</row>
    <row r="50" spans="1:45" s="21" customFormat="1" ht="28.5" customHeight="1" hidden="1">
      <c r="A50" s="126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/>
      <c r="K50" s="54" t="e">
        <f>#REF!</f>
        <v>#REF!</v>
      </c>
      <c r="L50" s="12"/>
      <c r="M50" s="66"/>
      <c r="N50" s="54" t="e">
        <f>#REF!</f>
        <v>#REF!</v>
      </c>
      <c r="O50" s="12"/>
      <c r="P50" s="66"/>
      <c r="Q50" s="54" t="e">
        <f>#REF!</f>
        <v>#REF!</v>
      </c>
      <c r="R50" s="12"/>
      <c r="S50" s="12"/>
      <c r="T50" s="54" t="e">
        <f>#REF!</f>
        <v>#REF!</v>
      </c>
      <c r="U50" s="12"/>
      <c r="V50" s="66"/>
      <c r="W50" s="54" t="e">
        <f>#REF!</f>
        <v>#REF!</v>
      </c>
      <c r="X50" s="12"/>
      <c r="Y50" s="66"/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</row>
    <row r="51" spans="1:45" s="21" customFormat="1" ht="40.5" customHeight="1" hidden="1">
      <c r="A51" s="126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/>
      <c r="K51" s="54" t="e">
        <f>#REF!</f>
        <v>#REF!</v>
      </c>
      <c r="L51" s="12"/>
      <c r="M51" s="66"/>
      <c r="N51" s="54" t="e">
        <f>#REF!</f>
        <v>#REF!</v>
      </c>
      <c r="O51" s="12"/>
      <c r="P51" s="66"/>
      <c r="Q51" s="54" t="e">
        <f>#REF!</f>
        <v>#REF!</v>
      </c>
      <c r="R51" s="12"/>
      <c r="S51" s="12"/>
      <c r="T51" s="54" t="e">
        <f>#REF!</f>
        <v>#REF!</v>
      </c>
      <c r="U51" s="12"/>
      <c r="V51" s="66"/>
      <c r="W51" s="54" t="e">
        <f>#REF!</f>
        <v>#REF!</v>
      </c>
      <c r="X51" s="12"/>
      <c r="Y51" s="66"/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</row>
    <row r="52" spans="1:45" s="24" customFormat="1" ht="18" customHeight="1" hidden="1">
      <c r="A52" s="126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/>
      <c r="K52" s="54" t="e">
        <f>K53+K54</f>
        <v>#REF!</v>
      </c>
      <c r="L52" s="12"/>
      <c r="M52" s="66"/>
      <c r="N52" s="54" t="e">
        <f>N53+N54</f>
        <v>#REF!</v>
      </c>
      <c r="O52" s="12"/>
      <c r="P52" s="66"/>
      <c r="Q52" s="54" t="e">
        <f>Q53+Q54</f>
        <v>#REF!</v>
      </c>
      <c r="R52" s="12"/>
      <c r="S52" s="12"/>
      <c r="T52" s="54" t="e">
        <f>T53+T54</f>
        <v>#REF!</v>
      </c>
      <c r="U52" s="12"/>
      <c r="V52" s="66"/>
      <c r="W52" s="54" t="e">
        <f>W53+W54</f>
        <v>#REF!</v>
      </c>
      <c r="X52" s="12"/>
      <c r="Y52" s="66"/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</row>
    <row r="53" spans="1:45" s="24" customFormat="1" ht="30" customHeight="1" hidden="1">
      <c r="A53" s="126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/>
      <c r="K53" s="54" t="e">
        <f>K55+K57</f>
        <v>#REF!</v>
      </c>
      <c r="L53" s="12"/>
      <c r="M53" s="66"/>
      <c r="N53" s="54" t="e">
        <f>N55+N57</f>
        <v>#REF!</v>
      </c>
      <c r="O53" s="12"/>
      <c r="P53" s="66"/>
      <c r="Q53" s="54" t="e">
        <f>Q55+Q57</f>
        <v>#REF!</v>
      </c>
      <c r="R53" s="12"/>
      <c r="S53" s="12"/>
      <c r="T53" s="54" t="e">
        <f>T55+T57</f>
        <v>#REF!</v>
      </c>
      <c r="U53" s="12"/>
      <c r="V53" s="66"/>
      <c r="W53" s="54" t="e">
        <f>W55+W57</f>
        <v>#REF!</v>
      </c>
      <c r="X53" s="12"/>
      <c r="Y53" s="66"/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</row>
    <row r="54" spans="1:45" s="24" customFormat="1" ht="39" customHeight="1" hidden="1">
      <c r="A54" s="126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/>
      <c r="K54" s="54" t="e">
        <f>#REF!</f>
        <v>#REF!</v>
      </c>
      <c r="L54" s="12"/>
      <c r="M54" s="66"/>
      <c r="N54" s="54" t="e">
        <f>#REF!</f>
        <v>#REF!</v>
      </c>
      <c r="O54" s="12"/>
      <c r="P54" s="66"/>
      <c r="Q54" s="54" t="e">
        <f>#REF!</f>
        <v>#REF!</v>
      </c>
      <c r="R54" s="12"/>
      <c r="S54" s="12"/>
      <c r="T54" s="54" t="e">
        <f>#REF!</f>
        <v>#REF!</v>
      </c>
      <c r="U54" s="12"/>
      <c r="V54" s="66"/>
      <c r="W54" s="54" t="e">
        <f>#REF!</f>
        <v>#REF!</v>
      </c>
      <c r="X54" s="12"/>
      <c r="Y54" s="66"/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</row>
    <row r="55" spans="1:45" s="24" customFormat="1" ht="24.75" customHeight="1" hidden="1">
      <c r="A55" s="126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/>
      <c r="K55" s="54" t="e">
        <f>#REF!</f>
        <v>#REF!</v>
      </c>
      <c r="L55" s="12"/>
      <c r="M55" s="66"/>
      <c r="N55" s="54" t="e">
        <f>#REF!</f>
        <v>#REF!</v>
      </c>
      <c r="O55" s="12"/>
      <c r="P55" s="66"/>
      <c r="Q55" s="54" t="e">
        <f>#REF!</f>
        <v>#REF!</v>
      </c>
      <c r="R55" s="12"/>
      <c r="S55" s="12"/>
      <c r="T55" s="54" t="e">
        <f>#REF!</f>
        <v>#REF!</v>
      </c>
      <c r="U55" s="12"/>
      <c r="V55" s="66"/>
      <c r="W55" s="54" t="e">
        <f>#REF!</f>
        <v>#REF!</v>
      </c>
      <c r="X55" s="12"/>
      <c r="Y55" s="66"/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</row>
    <row r="56" spans="1:45" s="24" customFormat="1" ht="39" customHeight="1" hidden="1">
      <c r="A56" s="126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/>
      <c r="K56" s="54" t="s">
        <v>69</v>
      </c>
      <c r="L56" s="12"/>
      <c r="M56" s="66"/>
      <c r="N56" s="54" t="s">
        <v>69</v>
      </c>
      <c r="O56" s="12"/>
      <c r="P56" s="66"/>
      <c r="Q56" s="54" t="s">
        <v>69</v>
      </c>
      <c r="R56" s="12"/>
      <c r="S56" s="12"/>
      <c r="T56" s="54" t="s">
        <v>69</v>
      </c>
      <c r="U56" s="12"/>
      <c r="V56" s="66"/>
      <c r="W56" s="54" t="s">
        <v>69</v>
      </c>
      <c r="X56" s="12"/>
      <c r="Y56" s="66"/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</row>
    <row r="57" spans="1:45" s="24" customFormat="1" ht="30.75" customHeight="1" hidden="1">
      <c r="A57" s="126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/>
      <c r="K57" s="59" t="e">
        <f>#REF!</f>
        <v>#REF!</v>
      </c>
      <c r="L57" s="13"/>
      <c r="M57" s="66"/>
      <c r="N57" s="59" t="e">
        <f>#REF!</f>
        <v>#REF!</v>
      </c>
      <c r="O57" s="13"/>
      <c r="P57" s="66"/>
      <c r="Q57" s="59" t="e">
        <f>#REF!</f>
        <v>#REF!</v>
      </c>
      <c r="R57" s="13"/>
      <c r="S57" s="13"/>
      <c r="T57" s="59" t="e">
        <f>#REF!</f>
        <v>#REF!</v>
      </c>
      <c r="U57" s="12"/>
      <c r="V57" s="66"/>
      <c r="W57" s="59" t="e">
        <f>#REF!</f>
        <v>#REF!</v>
      </c>
      <c r="X57" s="13"/>
      <c r="Y57" s="66"/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</row>
    <row r="58" spans="1:45" s="20" customFormat="1" ht="45.75" customHeight="1" hidden="1">
      <c r="A58" s="126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/>
      <c r="K58" s="59" t="e">
        <f>K59+K60</f>
        <v>#REF!</v>
      </c>
      <c r="L58" s="13"/>
      <c r="M58" s="66"/>
      <c r="N58" s="59" t="e">
        <f>N59+N60</f>
        <v>#REF!</v>
      </c>
      <c r="O58" s="13"/>
      <c r="P58" s="66"/>
      <c r="Q58" s="59" t="e">
        <f>Q59+Q60</f>
        <v>#REF!</v>
      </c>
      <c r="R58" s="13"/>
      <c r="S58" s="13"/>
      <c r="T58" s="59" t="e">
        <f>T59+T60</f>
        <v>#REF!</v>
      </c>
      <c r="U58" s="12"/>
      <c r="V58" s="66"/>
      <c r="W58" s="59" t="e">
        <f>W59+W60</f>
        <v>#REF!</v>
      </c>
      <c r="X58" s="13"/>
      <c r="Y58" s="66"/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</row>
    <row r="59" spans="1:45" s="20" customFormat="1" ht="27.75" customHeight="1" hidden="1">
      <c r="A59" s="126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/>
      <c r="K59" s="59" t="e">
        <f>K41+K44+K50+K53</f>
        <v>#REF!</v>
      </c>
      <c r="L59" s="13"/>
      <c r="M59" s="66"/>
      <c r="N59" s="59" t="e">
        <f>N41+N44+N50+N53</f>
        <v>#REF!</v>
      </c>
      <c r="O59" s="13"/>
      <c r="P59" s="66"/>
      <c r="Q59" s="59" t="e">
        <f>Q41+Q44+Q50+Q53</f>
        <v>#REF!</v>
      </c>
      <c r="R59" s="13"/>
      <c r="S59" s="13"/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/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</row>
    <row r="60" spans="1:45" s="20" customFormat="1" ht="40.5" customHeight="1" hidden="1">
      <c r="A60" s="126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/>
      <c r="K60" s="59" t="e">
        <f>K42+K45+K46+K48+K51+K54+K47</f>
        <v>#REF!</v>
      </c>
      <c r="L60" s="13"/>
      <c r="M60" s="66"/>
      <c r="N60" s="59" t="e">
        <f>N42+N45+N46+N48+N51+N54+N47</f>
        <v>#REF!</v>
      </c>
      <c r="O60" s="13"/>
      <c r="P60" s="66"/>
      <c r="Q60" s="59" t="e">
        <f>Q42+Q45+Q46+Q48+Q51+Q54+Q47</f>
        <v>#REF!</v>
      </c>
      <c r="R60" s="13"/>
      <c r="S60" s="13"/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/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</row>
    <row r="61" spans="1:45" s="7" customFormat="1" ht="39" customHeight="1">
      <c r="A61" s="126"/>
      <c r="B61" s="124" t="s">
        <v>15</v>
      </c>
      <c r="C61" s="5" t="s">
        <v>11</v>
      </c>
      <c r="D61" s="2" t="s">
        <v>50</v>
      </c>
      <c r="E61" s="65">
        <f>H61+K61+N61+Q61+T61+W61+Z61+AC61+AF61+AI61+AL61+AO61</f>
        <v>1959282.7000000002</v>
      </c>
      <c r="F61" s="68">
        <f t="shared" si="0"/>
        <v>252474.2</v>
      </c>
      <c r="G61" s="66">
        <f t="shared" si="1"/>
        <v>12.886052635487466</v>
      </c>
      <c r="H61" s="65">
        <f>H62+H63</f>
        <v>117904.4</v>
      </c>
      <c r="I61" s="68">
        <f>I62+I63</f>
        <v>59939.2</v>
      </c>
      <c r="J61" s="66"/>
      <c r="K61" s="69">
        <f>K62+K63</f>
        <v>151413.7</v>
      </c>
      <c r="L61" s="66">
        <f>L62+L63</f>
        <v>192535</v>
      </c>
      <c r="M61" s="66"/>
      <c r="N61" s="69">
        <f>N62+N63</f>
        <v>148260.2</v>
      </c>
      <c r="O61" s="68"/>
      <c r="P61" s="66"/>
      <c r="Q61" s="69">
        <f>Q62+Q63</f>
        <v>165711.5</v>
      </c>
      <c r="R61" s="68"/>
      <c r="S61" s="66"/>
      <c r="T61" s="69">
        <f>T62+T63</f>
        <v>274802.2</v>
      </c>
      <c r="U61" s="66"/>
      <c r="V61" s="66"/>
      <c r="W61" s="69">
        <f>W62+W63</f>
        <v>301905.1</v>
      </c>
      <c r="X61" s="68"/>
      <c r="Y61" s="66"/>
      <c r="Z61" s="69">
        <f>Z62+Z63</f>
        <v>147309.5</v>
      </c>
      <c r="AA61" s="96"/>
      <c r="AB61" s="66"/>
      <c r="AC61" s="69">
        <f>AC62+AC63</f>
        <v>119048.29999999999</v>
      </c>
      <c r="AD61" s="68"/>
      <c r="AE61" s="66"/>
      <c r="AF61" s="69">
        <f>AF62+AF63</f>
        <v>111370.5</v>
      </c>
      <c r="AG61" s="66"/>
      <c r="AH61" s="66"/>
      <c r="AI61" s="69">
        <f>AI62+AI63</f>
        <v>142632.6</v>
      </c>
      <c r="AJ61" s="66"/>
      <c r="AK61" s="66"/>
      <c r="AL61" s="69">
        <f>AL62+AL63</f>
        <v>154265.3</v>
      </c>
      <c r="AM61" s="66"/>
      <c r="AN61" s="66"/>
      <c r="AO61" s="69">
        <f>AO62+AO63</f>
        <v>124659.4</v>
      </c>
      <c r="AP61" s="68"/>
      <c r="AQ61" s="68"/>
      <c r="AR61" s="70"/>
      <c r="AS61" s="32"/>
    </row>
    <row r="62" spans="1:45" s="7" customFormat="1" ht="33" customHeight="1">
      <c r="A62" s="126"/>
      <c r="B62" s="124"/>
      <c r="C62" s="5" t="s">
        <v>5</v>
      </c>
      <c r="D62" s="2" t="s">
        <v>50</v>
      </c>
      <c r="E62" s="65">
        <f>H62+K62+N62+Q62+T62+W62+Z62+AC62+AF62+AI62+AL62+AO62</f>
        <v>364733.00000000006</v>
      </c>
      <c r="F62" s="68">
        <f t="shared" si="0"/>
        <v>36698.2</v>
      </c>
      <c r="G62" s="66">
        <f t="shared" si="1"/>
        <v>10.061661544198081</v>
      </c>
      <c r="H62" s="65">
        <v>20576.4</v>
      </c>
      <c r="I62" s="68">
        <v>19025.6</v>
      </c>
      <c r="J62" s="66"/>
      <c r="K62" s="69">
        <v>29530.5</v>
      </c>
      <c r="L62" s="66">
        <v>17672.6</v>
      </c>
      <c r="M62" s="66"/>
      <c r="N62" s="69">
        <v>27920.7</v>
      </c>
      <c r="O62" s="68"/>
      <c r="P62" s="66"/>
      <c r="Q62" s="69">
        <v>35931.5</v>
      </c>
      <c r="R62" s="68"/>
      <c r="S62" s="66"/>
      <c r="T62" s="69">
        <v>30320.2</v>
      </c>
      <c r="U62" s="66"/>
      <c r="V62" s="66"/>
      <c r="W62" s="69">
        <v>28937.6</v>
      </c>
      <c r="X62" s="66"/>
      <c r="Y62" s="66"/>
      <c r="Z62" s="69">
        <v>45934.5</v>
      </c>
      <c r="AA62" s="96"/>
      <c r="AB62" s="66"/>
      <c r="AC62" s="69">
        <v>20787.6</v>
      </c>
      <c r="AD62" s="68"/>
      <c r="AE62" s="66"/>
      <c r="AF62" s="69">
        <f>18484.7+382.9</f>
        <v>18867.600000000002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40725.5</v>
      </c>
      <c r="AP62" s="68"/>
      <c r="AQ62" s="68"/>
      <c r="AR62" s="70"/>
      <c r="AS62" s="32"/>
    </row>
    <row r="63" spans="1:45" s="7" customFormat="1" ht="43.5" customHeight="1">
      <c r="A63" s="126"/>
      <c r="B63" s="124"/>
      <c r="C63" s="9" t="s">
        <v>6</v>
      </c>
      <c r="D63" s="8" t="s">
        <v>50</v>
      </c>
      <c r="E63" s="65">
        <f>H63+K63+N63+Q63+T63+W63+Z63+AC63+AF63+AI63+AL63+AO63</f>
        <v>1594549.6999999997</v>
      </c>
      <c r="F63" s="68">
        <f t="shared" si="0"/>
        <v>215776</v>
      </c>
      <c r="G63" s="66">
        <f t="shared" si="1"/>
        <v>13.532096240085838</v>
      </c>
      <c r="H63" s="65">
        <v>97328</v>
      </c>
      <c r="I63" s="68">
        <v>40913.6</v>
      </c>
      <c r="J63" s="66"/>
      <c r="K63" s="69">
        <v>121883.2</v>
      </c>
      <c r="L63" s="66">
        <v>174862.4</v>
      </c>
      <c r="M63" s="66"/>
      <c r="N63" s="69">
        <f>120342-2.5</f>
        <v>120339.5</v>
      </c>
      <c r="O63" s="68"/>
      <c r="P63" s="66"/>
      <c r="Q63" s="69">
        <v>129780</v>
      </c>
      <c r="R63" s="68"/>
      <c r="S63" s="66"/>
      <c r="T63" s="69">
        <f>244507-25</f>
        <v>244482</v>
      </c>
      <c r="U63" s="66"/>
      <c r="V63" s="66"/>
      <c r="W63" s="69">
        <v>272967.5</v>
      </c>
      <c r="X63" s="100"/>
      <c r="Y63" s="66"/>
      <c r="Z63" s="69">
        <v>101375</v>
      </c>
      <c r="AA63" s="96"/>
      <c r="AB63" s="66"/>
      <c r="AC63" s="69">
        <v>98260.7</v>
      </c>
      <c r="AD63" s="68"/>
      <c r="AE63" s="66"/>
      <c r="AF63" s="69">
        <v>92502.9</v>
      </c>
      <c r="AG63" s="66"/>
      <c r="AH63" s="66"/>
      <c r="AI63" s="69">
        <v>110879.9</v>
      </c>
      <c r="AJ63" s="66"/>
      <c r="AK63" s="66"/>
      <c r="AL63" s="69">
        <v>120817.1</v>
      </c>
      <c r="AM63" s="66"/>
      <c r="AN63" s="66"/>
      <c r="AO63" s="69">
        <v>83933.9</v>
      </c>
      <c r="AP63" s="68"/>
      <c r="AQ63" s="68"/>
      <c r="AR63" s="70"/>
      <c r="AS63" s="32"/>
    </row>
    <row r="64" spans="1:45" s="7" customFormat="1" ht="50.25" customHeight="1">
      <c r="A64" s="127" t="s">
        <v>9</v>
      </c>
      <c r="B64" s="121" t="s">
        <v>16</v>
      </c>
      <c r="C64" s="121"/>
      <c r="D64" s="121"/>
      <c r="E64" s="106"/>
      <c r="F64" s="68"/>
      <c r="G64" s="66"/>
      <c r="H64" s="108"/>
      <c r="I64" s="102"/>
      <c r="J64" s="66"/>
      <c r="K64" s="108"/>
      <c r="L64" s="66"/>
      <c r="M64" s="66"/>
      <c r="N64" s="109"/>
      <c r="O64" s="70"/>
      <c r="P64" s="66"/>
      <c r="Q64" s="106"/>
      <c r="R64" s="70"/>
      <c r="S64" s="66"/>
      <c r="T64" s="106"/>
      <c r="U64" s="66"/>
      <c r="V64" s="66"/>
      <c r="W64" s="106"/>
      <c r="X64" s="70"/>
      <c r="Y64" s="66"/>
      <c r="Z64" s="106"/>
      <c r="AA64" s="96"/>
      <c r="AB64" s="66"/>
      <c r="AC64" s="106"/>
      <c r="AD64" s="70"/>
      <c r="AE64" s="66"/>
      <c r="AF64" s="106"/>
      <c r="AG64" s="67"/>
      <c r="AH64" s="66"/>
      <c r="AI64" s="106"/>
      <c r="AJ64" s="70"/>
      <c r="AK64" s="66"/>
      <c r="AL64" s="106"/>
      <c r="AM64" s="66"/>
      <c r="AN64" s="66"/>
      <c r="AO64" s="106"/>
      <c r="AP64" s="70"/>
      <c r="AQ64" s="70"/>
      <c r="AR64" s="70"/>
      <c r="AS64" s="32"/>
    </row>
    <row r="65" spans="1:44" ht="48.75" customHeight="1">
      <c r="A65" s="128"/>
      <c r="B65" s="130" t="s">
        <v>74</v>
      </c>
      <c r="C65" s="5" t="s">
        <v>11</v>
      </c>
      <c r="D65" s="3" t="s">
        <v>45</v>
      </c>
      <c r="E65" s="65">
        <f>H65+K65+N65+Q65+T65+W65+Z65+AC65+AF65+AI65+AL65+AO65</f>
        <v>12121.099999999999</v>
      </c>
      <c r="F65" s="68">
        <f t="shared" si="0"/>
        <v>161.8</v>
      </c>
      <c r="G65" s="66">
        <f t="shared" si="1"/>
        <v>1.3348623474767145</v>
      </c>
      <c r="H65" s="72">
        <f>H66+H68</f>
        <v>0</v>
      </c>
      <c r="I65" s="71">
        <f>I66+I68</f>
        <v>0</v>
      </c>
      <c r="J65" s="66"/>
      <c r="K65" s="72">
        <f>K66+K68</f>
        <v>625.4</v>
      </c>
      <c r="L65" s="66">
        <f>L66+L68</f>
        <v>161.8</v>
      </c>
      <c r="M65" s="66"/>
      <c r="N65" s="72">
        <f>N66+N68</f>
        <v>744.1</v>
      </c>
      <c r="O65" s="71"/>
      <c r="P65" s="66"/>
      <c r="Q65" s="72">
        <f>Q66+Q68</f>
        <v>1125.7</v>
      </c>
      <c r="R65" s="71"/>
      <c r="S65" s="66"/>
      <c r="T65" s="72">
        <f>T66+T68</f>
        <v>1044.9</v>
      </c>
      <c r="U65" s="71"/>
      <c r="V65" s="66"/>
      <c r="W65" s="72">
        <f>W66+W68</f>
        <v>1012.1</v>
      </c>
      <c r="X65" s="71"/>
      <c r="Y65" s="66"/>
      <c r="Z65" s="72">
        <f>Z66+Z68</f>
        <v>1346.8</v>
      </c>
      <c r="AA65" s="71"/>
      <c r="AB65" s="66"/>
      <c r="AC65" s="72">
        <f>AC66+AC68</f>
        <v>1551.5</v>
      </c>
      <c r="AD65" s="71"/>
      <c r="AE65" s="66"/>
      <c r="AF65" s="72">
        <f>AF66+AF68</f>
        <v>1445.8</v>
      </c>
      <c r="AG65" s="66"/>
      <c r="AH65" s="66"/>
      <c r="AI65" s="72">
        <f>AI66+AI68</f>
        <v>1200</v>
      </c>
      <c r="AJ65" s="66"/>
      <c r="AK65" s="66"/>
      <c r="AL65" s="72">
        <f>AL66+AL68</f>
        <v>1016.9</v>
      </c>
      <c r="AM65" s="66"/>
      <c r="AN65" s="66"/>
      <c r="AO65" s="72">
        <f>AO66+AO68</f>
        <v>1007.9</v>
      </c>
      <c r="AP65" s="71"/>
      <c r="AQ65" s="71"/>
      <c r="AR65" s="67"/>
    </row>
    <row r="66" spans="1:44" ht="44.25" customHeight="1">
      <c r="A66" s="128"/>
      <c r="B66" s="130"/>
      <c r="C66" s="5" t="s">
        <v>5</v>
      </c>
      <c r="D66" s="3" t="s">
        <v>45</v>
      </c>
      <c r="E66" s="65">
        <f>H66+K66+N66+Q66+T66+W66+Z66+AC66+AF66+AI66+AL66+AO66</f>
        <v>12121.099999999999</v>
      </c>
      <c r="F66" s="68">
        <f t="shared" si="0"/>
        <v>161.8</v>
      </c>
      <c r="G66" s="66">
        <f t="shared" si="1"/>
        <v>1.3348623474767145</v>
      </c>
      <c r="H66" s="72">
        <v>0</v>
      </c>
      <c r="I66" s="71">
        <v>0</v>
      </c>
      <c r="J66" s="66"/>
      <c r="K66" s="72">
        <v>625.4</v>
      </c>
      <c r="L66" s="66">
        <v>161.8</v>
      </c>
      <c r="M66" s="66"/>
      <c r="N66" s="72">
        <f>724.1+20</f>
        <v>744.1</v>
      </c>
      <c r="O66" s="71"/>
      <c r="P66" s="66"/>
      <c r="Q66" s="72">
        <v>1125.7</v>
      </c>
      <c r="R66" s="71"/>
      <c r="S66" s="66"/>
      <c r="T66" s="73">
        <v>1044.9</v>
      </c>
      <c r="U66" s="66"/>
      <c r="V66" s="66"/>
      <c r="W66" s="72">
        <f>915.1+97</f>
        <v>1012.1</v>
      </c>
      <c r="X66" s="66"/>
      <c r="Y66" s="66"/>
      <c r="Z66" s="72">
        <v>1346.8</v>
      </c>
      <c r="AA66" s="96"/>
      <c r="AB66" s="66"/>
      <c r="AC66" s="72">
        <v>1551.5</v>
      </c>
      <c r="AD66" s="71"/>
      <c r="AE66" s="66"/>
      <c r="AF66" s="72">
        <v>1445.8</v>
      </c>
      <c r="AG66" s="66"/>
      <c r="AH66" s="66"/>
      <c r="AI66" s="72">
        <v>1200</v>
      </c>
      <c r="AJ66" s="66"/>
      <c r="AK66" s="66"/>
      <c r="AL66" s="72">
        <v>1016.9</v>
      </c>
      <c r="AM66" s="66"/>
      <c r="AN66" s="66"/>
      <c r="AO66" s="72">
        <v>1007.9</v>
      </c>
      <c r="AP66" s="71"/>
      <c r="AQ66" s="71"/>
      <c r="AR66" s="67"/>
    </row>
    <row r="67" spans="1:44" ht="28.5" customHeight="1" hidden="1">
      <c r="A67" s="128"/>
      <c r="B67" s="130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/>
      <c r="K67" s="72">
        <v>0</v>
      </c>
      <c r="L67" s="66"/>
      <c r="M67" s="66"/>
      <c r="N67" s="72">
        <v>0</v>
      </c>
      <c r="O67" s="71"/>
      <c r="P67" s="66"/>
      <c r="Q67" s="72">
        <v>0</v>
      </c>
      <c r="R67" s="71"/>
      <c r="S67" s="66"/>
      <c r="T67" s="73">
        <v>0</v>
      </c>
      <c r="U67" s="66"/>
      <c r="V67" s="66"/>
      <c r="W67" s="72">
        <v>0</v>
      </c>
      <c r="X67" s="66"/>
      <c r="Y67" s="66"/>
      <c r="Z67" s="72">
        <v>0</v>
      </c>
      <c r="AA67" s="96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</row>
    <row r="68" spans="1:44" ht="51" customHeight="1">
      <c r="A68" s="129"/>
      <c r="B68" s="130"/>
      <c r="C68" s="103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/>
      <c r="K68" s="72">
        <v>0</v>
      </c>
      <c r="L68" s="66">
        <v>0</v>
      </c>
      <c r="M68" s="66"/>
      <c r="N68" s="72">
        <v>0</v>
      </c>
      <c r="O68" s="71"/>
      <c r="P68" s="66"/>
      <c r="Q68" s="72">
        <v>0</v>
      </c>
      <c r="R68" s="71"/>
      <c r="S68" s="66"/>
      <c r="T68" s="73">
        <v>0</v>
      </c>
      <c r="U68" s="66"/>
      <c r="V68" s="66"/>
      <c r="W68" s="72">
        <v>0</v>
      </c>
      <c r="X68" s="66"/>
      <c r="Y68" s="66"/>
      <c r="Z68" s="72">
        <v>0</v>
      </c>
      <c r="AA68" s="96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</row>
    <row r="69" spans="1:45" s="7" customFormat="1" ht="57" customHeight="1">
      <c r="A69" s="41"/>
      <c r="B69" s="120" t="s">
        <v>18</v>
      </c>
      <c r="C69" s="120"/>
      <c r="D69" s="120"/>
      <c r="E69" s="107"/>
      <c r="F69" s="68"/>
      <c r="G69" s="66"/>
      <c r="H69" s="107"/>
      <c r="I69" s="104"/>
      <c r="J69" s="66"/>
      <c r="K69" s="107"/>
      <c r="L69" s="104"/>
      <c r="M69" s="66"/>
      <c r="N69" s="107"/>
      <c r="O69" s="104"/>
      <c r="P69" s="66"/>
      <c r="Q69" s="106"/>
      <c r="R69" s="104"/>
      <c r="S69" s="66"/>
      <c r="T69" s="106"/>
      <c r="U69" s="66"/>
      <c r="V69" s="66"/>
      <c r="W69" s="106"/>
      <c r="X69" s="70"/>
      <c r="Y69" s="66"/>
      <c r="Z69" s="106"/>
      <c r="AA69" s="96"/>
      <c r="AB69" s="66"/>
      <c r="AC69" s="106"/>
      <c r="AD69" s="70"/>
      <c r="AE69" s="66"/>
      <c r="AF69" s="106"/>
      <c r="AG69" s="67"/>
      <c r="AH69" s="66"/>
      <c r="AI69" s="106"/>
      <c r="AJ69" s="70"/>
      <c r="AK69" s="66"/>
      <c r="AL69" s="106"/>
      <c r="AM69" s="66"/>
      <c r="AN69" s="66"/>
      <c r="AO69" s="106"/>
      <c r="AP69" s="70"/>
      <c r="AQ69" s="70"/>
      <c r="AR69" s="70"/>
      <c r="AS69" s="32"/>
    </row>
    <row r="70" spans="1:44" ht="84" customHeight="1">
      <c r="A70" s="125" t="s">
        <v>10</v>
      </c>
      <c r="B70" s="124" t="s">
        <v>19</v>
      </c>
      <c r="C70" s="5" t="s">
        <v>11</v>
      </c>
      <c r="D70" s="2" t="s">
        <v>76</v>
      </c>
      <c r="E70" s="65">
        <f>H70+K70+N70+Q70+T70+W70+Z70+AC70+AF70+AI70+AL70+AO70</f>
        <v>83715.40000000001</v>
      </c>
      <c r="F70" s="68">
        <f t="shared" si="0"/>
        <v>6588.1</v>
      </c>
      <c r="G70" s="66">
        <f t="shared" si="1"/>
        <v>7.869639277838964</v>
      </c>
      <c r="H70" s="65">
        <f>H71+H72</f>
        <v>2405</v>
      </c>
      <c r="I70" s="66">
        <f>I71+I72</f>
        <v>1470.9</v>
      </c>
      <c r="J70" s="66"/>
      <c r="K70" s="65">
        <f>K71+K72</f>
        <v>4624.4</v>
      </c>
      <c r="L70" s="66">
        <f>L71+L72</f>
        <v>5117.2</v>
      </c>
      <c r="M70" s="66"/>
      <c r="N70" s="65">
        <f>N71+N72</f>
        <v>3103.5</v>
      </c>
      <c r="O70" s="66"/>
      <c r="P70" s="66"/>
      <c r="Q70" s="65">
        <f>Q71+Q72</f>
        <v>6864.2</v>
      </c>
      <c r="R70" s="66"/>
      <c r="S70" s="66"/>
      <c r="T70" s="65">
        <f>T71+T72</f>
        <v>3556.3999999999996</v>
      </c>
      <c r="U70" s="66"/>
      <c r="V70" s="66"/>
      <c r="W70" s="65">
        <f>W71+W72</f>
        <v>9099.1</v>
      </c>
      <c r="X70" s="66"/>
      <c r="Y70" s="66"/>
      <c r="Z70" s="65">
        <f>Z71+Z72</f>
        <v>11300.9</v>
      </c>
      <c r="AA70" s="96"/>
      <c r="AB70" s="66"/>
      <c r="AC70" s="65">
        <f>AC71+AC72</f>
        <v>15810.3</v>
      </c>
      <c r="AD70" s="66"/>
      <c r="AE70" s="66"/>
      <c r="AF70" s="65">
        <f>AF71+AF72</f>
        <v>6154.5</v>
      </c>
      <c r="AG70" s="66"/>
      <c r="AH70" s="66"/>
      <c r="AI70" s="65">
        <f>AI71+AI72</f>
        <v>3514.1</v>
      </c>
      <c r="AJ70" s="66"/>
      <c r="AK70" s="66"/>
      <c r="AL70" s="65">
        <f>AL71+AL72</f>
        <v>8316.4</v>
      </c>
      <c r="AM70" s="66"/>
      <c r="AN70" s="66"/>
      <c r="AO70" s="65">
        <f>AO71+AO72</f>
        <v>8966.6</v>
      </c>
      <c r="AP70" s="66"/>
      <c r="AQ70" s="66"/>
      <c r="AR70" s="67"/>
    </row>
    <row r="71" spans="1:44" ht="72.75" customHeight="1">
      <c r="A71" s="125"/>
      <c r="B71" s="124"/>
      <c r="C71" s="5" t="s">
        <v>5</v>
      </c>
      <c r="D71" s="2" t="s">
        <v>77</v>
      </c>
      <c r="E71" s="65">
        <f>H71+K71+N71+Q71+T71+W71+Z71+AC71+AF71+AI71+AL71+AO71</f>
        <v>63896.4</v>
      </c>
      <c r="F71" s="68">
        <f t="shared" si="0"/>
        <v>6588.1</v>
      </c>
      <c r="G71" s="66">
        <f t="shared" si="1"/>
        <v>10.31059652812991</v>
      </c>
      <c r="H71" s="65">
        <v>2405</v>
      </c>
      <c r="I71" s="66">
        <v>1470.9</v>
      </c>
      <c r="J71" s="66"/>
      <c r="K71" s="65">
        <v>4300</v>
      </c>
      <c r="L71" s="66">
        <v>5117.2</v>
      </c>
      <c r="M71" s="66"/>
      <c r="N71" s="65">
        <v>2808.8</v>
      </c>
      <c r="O71" s="66"/>
      <c r="P71" s="66"/>
      <c r="Q71" s="65">
        <v>6391</v>
      </c>
      <c r="R71" s="66"/>
      <c r="S71" s="66"/>
      <c r="T71" s="74">
        <v>3157.7</v>
      </c>
      <c r="U71" s="66"/>
      <c r="V71" s="66"/>
      <c r="W71" s="65">
        <v>6998.7</v>
      </c>
      <c r="X71" s="100"/>
      <c r="Y71" s="66"/>
      <c r="Z71" s="65">
        <v>7190.2</v>
      </c>
      <c r="AA71" s="96"/>
      <c r="AB71" s="66"/>
      <c r="AC71" s="65">
        <v>6600.3</v>
      </c>
      <c r="AD71" s="66"/>
      <c r="AE71" s="66"/>
      <c r="AF71" s="65">
        <v>4164.6</v>
      </c>
      <c r="AG71" s="66"/>
      <c r="AH71" s="66"/>
      <c r="AI71" s="65">
        <v>3211.5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</row>
    <row r="72" spans="1:44" ht="60.75" customHeight="1">
      <c r="A72" s="125"/>
      <c r="B72" s="124"/>
      <c r="C72" s="9" t="s">
        <v>6</v>
      </c>
      <c r="D72" s="10" t="s">
        <v>52</v>
      </c>
      <c r="E72" s="65">
        <f>H72+K72+N72+Q72+T72+W72+Z72+AC72+AF72+AI72+AL72+AO72</f>
        <v>19819</v>
      </c>
      <c r="F72" s="68">
        <f t="shared" si="0"/>
        <v>0</v>
      </c>
      <c r="G72" s="66">
        <f t="shared" si="1"/>
        <v>0</v>
      </c>
      <c r="H72" s="65">
        <v>0</v>
      </c>
      <c r="I72" s="66">
        <v>0</v>
      </c>
      <c r="J72" s="66"/>
      <c r="K72" s="65">
        <v>324.4</v>
      </c>
      <c r="L72" s="66">
        <v>0</v>
      </c>
      <c r="M72" s="66"/>
      <c r="N72" s="65">
        <v>294.7</v>
      </c>
      <c r="O72" s="66"/>
      <c r="P72" s="66"/>
      <c r="Q72" s="65">
        <v>473.2</v>
      </c>
      <c r="R72" s="66"/>
      <c r="S72" s="66"/>
      <c r="T72" s="74">
        <v>398.7</v>
      </c>
      <c r="U72" s="66"/>
      <c r="V72" s="66"/>
      <c r="W72" s="65">
        <v>2100.4</v>
      </c>
      <c r="X72" s="66"/>
      <c r="Y72" s="66"/>
      <c r="Z72" s="65">
        <v>4110.7</v>
      </c>
      <c r="AA72" s="96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302.6</v>
      </c>
      <c r="AJ72" s="66"/>
      <c r="AK72" s="66"/>
      <c r="AL72" s="65">
        <v>614.4</v>
      </c>
      <c r="AM72" s="66"/>
      <c r="AN72" s="66"/>
      <c r="AO72" s="65">
        <v>0</v>
      </c>
      <c r="AP72" s="66"/>
      <c r="AQ72" s="66"/>
      <c r="AR72" s="67"/>
    </row>
    <row r="73" ht="15.75" customHeight="1"/>
    <row r="74" spans="2:12" ht="19.5" customHeight="1">
      <c r="B74" s="80"/>
      <c r="C74" s="80"/>
      <c r="D74" s="78"/>
      <c r="E74" s="78"/>
      <c r="F74" s="79"/>
      <c r="G74" s="77"/>
      <c r="H74" s="75"/>
      <c r="I74" s="76"/>
      <c r="J74" s="77"/>
      <c r="K74" s="77"/>
      <c r="L74" s="64"/>
    </row>
    <row r="75" spans="1:45" ht="26.25" customHeight="1">
      <c r="A75" s="16"/>
      <c r="B75" s="115" t="s">
        <v>84</v>
      </c>
      <c r="C75" s="112"/>
      <c r="D75" s="113" t="s">
        <v>82</v>
      </c>
      <c r="E75" s="81"/>
      <c r="F75" s="15"/>
      <c r="G75" s="15"/>
      <c r="H75" s="82"/>
      <c r="I75" s="83"/>
      <c r="J75" s="15"/>
      <c r="K75" s="84"/>
      <c r="L75" s="16"/>
      <c r="M75" s="85"/>
      <c r="N75" s="16"/>
      <c r="Q75" s="86"/>
      <c r="AR75" s="16"/>
      <c r="AS75" s="16"/>
    </row>
    <row r="76" spans="1:45" ht="18.75">
      <c r="A76" s="16"/>
      <c r="B76" s="115"/>
      <c r="C76" s="30"/>
      <c r="D76" s="113"/>
      <c r="E76" s="81"/>
      <c r="F76" s="84"/>
      <c r="G76" s="15"/>
      <c r="H76" s="87"/>
      <c r="I76" s="15"/>
      <c r="J76" s="15"/>
      <c r="K76" s="84"/>
      <c r="L76" s="16"/>
      <c r="M76" s="85"/>
      <c r="N76" s="16"/>
      <c r="O76" s="88"/>
      <c r="P76" s="86"/>
      <c r="AR76" s="16"/>
      <c r="AS76" s="16"/>
    </row>
    <row r="77" spans="1:45" ht="25.5" customHeight="1">
      <c r="A77" s="16"/>
      <c r="B77" s="114" t="s">
        <v>80</v>
      </c>
      <c r="C77" s="112"/>
      <c r="D77" s="113" t="s">
        <v>83</v>
      </c>
      <c r="E77" s="89"/>
      <c r="F77" s="84"/>
      <c r="G77" s="87"/>
      <c r="H77" s="84"/>
      <c r="I77" s="90"/>
      <c r="J77" s="84"/>
      <c r="K77" s="84"/>
      <c r="L77" s="16"/>
      <c r="M77" s="85"/>
      <c r="N77" s="16"/>
      <c r="AR77" s="16"/>
      <c r="AS77" s="16"/>
    </row>
    <row r="78" spans="1:45" ht="27.75" customHeight="1">
      <c r="A78" s="16"/>
      <c r="B78" s="111" t="s">
        <v>81</v>
      </c>
      <c r="C78" s="30"/>
      <c r="D78" s="113"/>
      <c r="E78" s="89"/>
      <c r="F78" s="87"/>
      <c r="G78" s="87"/>
      <c r="H78" s="82"/>
      <c r="I78" s="85"/>
      <c r="J78" s="84"/>
      <c r="K78" s="85"/>
      <c r="L78" s="85"/>
      <c r="M78" s="85"/>
      <c r="N78" s="16"/>
      <c r="AR78" s="16"/>
      <c r="AS78" s="16"/>
    </row>
    <row r="79" spans="1:45" ht="26.25" customHeight="1">
      <c r="A79" s="16"/>
      <c r="B79" s="94"/>
      <c r="C79" s="30"/>
      <c r="D79" s="110"/>
      <c r="E79" s="91"/>
      <c r="H79" s="85"/>
      <c r="I79" s="85"/>
      <c r="J79" s="85"/>
      <c r="K79" s="92"/>
      <c r="L79" s="85"/>
      <c r="M79" s="85"/>
      <c r="N79" s="16"/>
      <c r="AR79" s="16"/>
      <c r="AS79" s="16"/>
    </row>
    <row r="80" spans="2:13" s="88" customFormat="1" ht="15">
      <c r="B80" s="94"/>
      <c r="C80" s="95"/>
      <c r="D80" s="95"/>
      <c r="E80" s="91"/>
      <c r="F80" s="6"/>
      <c r="G80" s="6"/>
      <c r="H80" s="85"/>
      <c r="I80" s="85"/>
      <c r="J80" s="85"/>
      <c r="K80" s="92"/>
      <c r="L80" s="85"/>
      <c r="M80" s="85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54"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AL8:AM8"/>
    <mergeCell ref="AK8:AK9"/>
    <mergeCell ref="AB8:AB9"/>
    <mergeCell ref="AE8:AE9"/>
    <mergeCell ref="AH8:AH9"/>
    <mergeCell ref="Z7:AB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:A9"/>
    <mergeCell ref="B7:B9"/>
    <mergeCell ref="C7:C9"/>
    <mergeCell ref="D7:D9"/>
    <mergeCell ref="H8:I8"/>
    <mergeCell ref="K8:L8"/>
    <mergeCell ref="H7:J7"/>
    <mergeCell ref="K7:M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2018-03-05T04:36:16Z</cp:lastPrinted>
  <dcterms:created xsi:type="dcterms:W3CDTF">2014-04-17T09:12:27Z</dcterms:created>
  <dcterms:modified xsi:type="dcterms:W3CDTF">2018-03-12T05:01:27Z</dcterms:modified>
  <cp:category/>
  <cp:version/>
  <cp:contentType/>
  <cp:contentStatus/>
</cp:coreProperties>
</file>